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節能減碳\各責任分區\"/>
    </mc:Choice>
  </mc:AlternateContent>
  <xr:revisionPtr revIDLastSave="0" documentId="8_{55C70132-C47D-4FD3-B5C5-38590E9A2E48}" xr6:coauthVersionLast="36" xr6:coauthVersionMax="36" xr10:uidLastSave="{00000000-0000-0000-0000-000000000000}"/>
  <bookViews>
    <workbookView xWindow="0" yWindow="0" windowWidth="25200" windowHeight="11730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21" i="1" l="1"/>
  <c r="F26" i="1" s="1"/>
  <c r="E21" i="1"/>
  <c r="E31" i="1" s="1"/>
  <c r="D21" i="1"/>
  <c r="D29" i="1" s="1"/>
  <c r="C21" i="1"/>
  <c r="C30" i="1" s="1"/>
  <c r="B21" i="1"/>
  <c r="B28" i="1" s="1"/>
  <c r="D26" i="1" l="1"/>
  <c r="D24" i="1"/>
  <c r="B26" i="1"/>
  <c r="C25" i="1"/>
  <c r="E32" i="1"/>
  <c r="B24" i="1"/>
  <c r="D31" i="1"/>
  <c r="C27" i="1"/>
  <c r="B31" i="1"/>
  <c r="B29" i="1"/>
  <c r="D28" i="1"/>
  <c r="C32" i="1"/>
  <c r="E26" i="1"/>
  <c r="E24" i="1"/>
  <c r="E33" i="1" s="1"/>
  <c r="E29" i="1"/>
  <c r="F29" i="1"/>
  <c r="F27" i="1"/>
  <c r="D25" i="1"/>
  <c r="F32" i="1"/>
  <c r="D27" i="1"/>
  <c r="C24" i="1"/>
  <c r="D30" i="1"/>
  <c r="F30" i="1"/>
  <c r="B32" i="1"/>
  <c r="D32" i="1"/>
  <c r="C29" i="1"/>
  <c r="C31" i="1"/>
  <c r="F24" i="1"/>
  <c r="B25" i="1"/>
  <c r="G25" i="1" s="1"/>
  <c r="I25" i="1" s="1"/>
  <c r="C26" i="1"/>
  <c r="F28" i="1"/>
  <c r="F25" i="1"/>
  <c r="B27" i="1"/>
  <c r="E27" i="1"/>
  <c r="B30" i="1"/>
  <c r="F31" i="1"/>
  <c r="C28" i="1"/>
  <c r="G28" i="1" s="1"/>
  <c r="I28" i="1" s="1"/>
  <c r="E25" i="1"/>
  <c r="E28" i="1"/>
  <c r="E30" i="1"/>
  <c r="G29" i="1" l="1"/>
  <c r="I29" i="1" s="1"/>
  <c r="B33" i="1"/>
  <c r="G33" i="1" s="1"/>
  <c r="I33" i="1" s="1"/>
  <c r="G24" i="1"/>
  <c r="I24" i="1" s="1"/>
  <c r="C33" i="1"/>
  <c r="G31" i="1"/>
  <c r="I31" i="1" s="1"/>
  <c r="G26" i="1"/>
  <c r="I26" i="1" s="1"/>
  <c r="F33" i="1"/>
  <c r="G32" i="1"/>
  <c r="I32" i="1" s="1"/>
  <c r="G30" i="1"/>
  <c r="I30" i="1" s="1"/>
  <c r="D33" i="1"/>
  <c r="G27" i="1"/>
  <c r="I27" i="1" s="1"/>
</calcChain>
</file>

<file path=xl/sharedStrings.xml><?xml version="1.0" encoding="utf-8"?>
<sst xmlns="http://schemas.openxmlformats.org/spreadsheetml/2006/main" count="48" uniqueCount="37">
  <si>
    <t>98~102年全校累計節約用電比率</t>
    <phoneticPr fontId="4" type="noConversion"/>
  </si>
  <si>
    <t>年度</t>
    <phoneticPr fontId="4" type="noConversion"/>
  </si>
  <si>
    <t>全校總用電度數</t>
    <phoneticPr fontId="4" type="noConversion"/>
  </si>
  <si>
    <t>節電度數</t>
    <phoneticPr fontId="4" type="noConversion"/>
  </si>
  <si>
    <t>節電比率</t>
    <phoneticPr fontId="4" type="noConversion"/>
  </si>
  <si>
    <t>備註</t>
    <phoneticPr fontId="4" type="noConversion"/>
  </si>
  <si>
    <t>與基準年比較</t>
    <phoneticPr fontId="4" type="noConversion"/>
  </si>
  <si>
    <t>98、99年(基準年)</t>
    <phoneticPr fontId="4" type="noConversion"/>
  </si>
  <si>
    <t>100年</t>
    <phoneticPr fontId="4" type="noConversion"/>
  </si>
  <si>
    <t>101年</t>
    <phoneticPr fontId="4" type="noConversion"/>
  </si>
  <si>
    <t>102年</t>
    <phoneticPr fontId="4" type="noConversion"/>
  </si>
  <si>
    <t>103年(會中核定)</t>
    <phoneticPr fontId="4" type="noConversion"/>
  </si>
  <si>
    <t>較102年減少1%</t>
    <phoneticPr fontId="4" type="noConversion"/>
  </si>
  <si>
    <t>98年用電量(度)</t>
    <phoneticPr fontId="4" type="noConversion"/>
  </si>
  <si>
    <t>99年用電量(度)</t>
    <phoneticPr fontId="4" type="noConversion"/>
  </si>
  <si>
    <t>100年用電量(度)</t>
    <phoneticPr fontId="4" type="noConversion"/>
  </si>
  <si>
    <t>101年用電量(度)</t>
    <phoneticPr fontId="4" type="noConversion"/>
  </si>
  <si>
    <t>102年用電量(度)</t>
    <phoneticPr fontId="4" type="noConversion"/>
  </si>
  <si>
    <t>工程學院</t>
  </si>
  <si>
    <t>管理學院</t>
  </si>
  <si>
    <t>人文與科學學院</t>
  </si>
  <si>
    <t>設計學院</t>
  </si>
  <si>
    <t>圖書館</t>
  </si>
  <si>
    <t>體育室</t>
  </si>
  <si>
    <t>環境安全科技中心</t>
  </si>
  <si>
    <t>學生宿舍</t>
  </si>
  <si>
    <t>其他</t>
    <phoneticPr fontId="4" type="noConversion"/>
  </si>
  <si>
    <t>全校總用電量</t>
    <phoneticPr fontId="10" type="noConversion"/>
  </si>
  <si>
    <t>各責任分區103年用電分配度數</t>
    <phoneticPr fontId="4" type="noConversion"/>
  </si>
  <si>
    <t>98年用電比例</t>
    <phoneticPr fontId="4" type="noConversion"/>
  </si>
  <si>
    <t>99年用電比例</t>
    <phoneticPr fontId="4" type="noConversion"/>
  </si>
  <si>
    <t>100年用電比例</t>
    <phoneticPr fontId="4" type="noConversion"/>
  </si>
  <si>
    <t>101年用電比例</t>
    <phoneticPr fontId="4" type="noConversion"/>
  </si>
  <si>
    <t>102年用電比例</t>
    <phoneticPr fontId="4" type="noConversion"/>
  </si>
  <si>
    <t>98~102年用電比例平均(A)</t>
    <phoneticPr fontId="4" type="noConversion"/>
  </si>
  <si>
    <t>103年核定全校總用電度數(B)</t>
    <phoneticPr fontId="4" type="noConversion"/>
  </si>
  <si>
    <t>各責任區103年用電分配度數(A×B)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</si>
</sst>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_-* #,##0_-;\-* #,##0_-;_-* &quot;-&quot;??_-;_-@_-"/>
  </numFmts>
  <fonts count="13" x14ac:knownFonts="1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  <font>
      <sz val="9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2"/>
      <color indexed="8"/>
      <name val="標楷體"/>
      <family val="4"/>
      <charset val="136"/>
    </font>
    <font>
      <sz val="11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9"/>
      <name val="新細明體"/>
      <family val="1"/>
      <charset val="136"/>
    </font>
    <font>
      <b/>
      <sz val="16"/>
      <color indexed="8"/>
      <name val="標楷體"/>
      <family val="4"/>
      <charset val="136"/>
    </font>
    <font>
      <sz val="12"/>
      <color indexed="1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5" fillId="0" borderId="0" xfId="0" applyFont="1" applyAlignment="1">
      <alignment horizontal="right" vertical="top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176" fontId="6" fillId="0" borderId="1" xfId="0" applyNumberFormat="1" applyFont="1" applyBorder="1" applyAlignment="1">
      <alignment vertical="center"/>
    </xf>
    <xf numFmtId="10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/>
    <xf numFmtId="0" fontId="8" fillId="2" borderId="1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0" applyFont="1" applyAlignment="1"/>
    <xf numFmtId="176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/>
    <xf numFmtId="0" fontId="9" fillId="0" borderId="1" xfId="0" applyFont="1" applyFill="1" applyBorder="1" applyAlignment="1">
      <alignment horizontal="left" vertical="center"/>
    </xf>
    <xf numFmtId="177" fontId="6" fillId="0" borderId="1" xfId="1" applyNumberFormat="1" applyFont="1" applyFill="1" applyBorder="1" applyAlignment="1"/>
    <xf numFmtId="3" fontId="0" fillId="0" borderId="2" xfId="0" applyNumberFormat="1" applyFont="1" applyFill="1" applyBorder="1">
      <alignment vertical="center"/>
    </xf>
    <xf numFmtId="10" fontId="0" fillId="0" borderId="0" xfId="0" applyNumberFormat="1" applyFont="1" applyFill="1" applyBorder="1">
      <alignment vertical="center"/>
    </xf>
    <xf numFmtId="177" fontId="6" fillId="0" borderId="0" xfId="0" applyNumberFormat="1" applyFont="1" applyFill="1" applyBorder="1" applyAlignment="1"/>
    <xf numFmtId="0" fontId="6" fillId="0" borderId="1" xfId="0" applyFont="1" applyFill="1" applyBorder="1" applyAlignment="1">
      <alignment horizontal="left"/>
    </xf>
    <xf numFmtId="3" fontId="9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0" fontId="6" fillId="0" borderId="1" xfId="0" applyNumberFormat="1" applyFont="1" applyBorder="1">
      <alignment vertical="center"/>
    </xf>
    <xf numFmtId="177" fontId="6" fillId="0" borderId="1" xfId="0" applyNumberFormat="1" applyFont="1" applyFill="1" applyBorder="1" applyAlignment="1"/>
    <xf numFmtId="41" fontId="6" fillId="2" borderId="1" xfId="0" applyNumberFormat="1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0" fontId="11" fillId="0" borderId="3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vertic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/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G9" sqref="G9"/>
    </sheetView>
  </sheetViews>
  <sheetFormatPr defaultRowHeight="16.5" x14ac:dyDescent="0.25"/>
  <cols>
    <col min="1" max="1" width="18.875" customWidth="1"/>
    <col min="2" max="2" width="15.125" customWidth="1"/>
    <col min="3" max="3" width="14.5" customWidth="1"/>
    <col min="4" max="4" width="15.125" customWidth="1"/>
    <col min="5" max="5" width="14" customWidth="1"/>
    <col min="6" max="6" width="13.875" customWidth="1"/>
    <col min="7" max="7" width="14.5" customWidth="1"/>
    <col min="8" max="8" width="15.25" customWidth="1"/>
    <col min="9" max="9" width="17" customWidth="1"/>
  </cols>
  <sheetData>
    <row r="1" spans="1:9" ht="21" x14ac:dyDescent="0.3">
      <c r="A1" s="42" t="s">
        <v>0</v>
      </c>
      <c r="B1" s="42"/>
      <c r="C1" s="42"/>
      <c r="D1" s="42"/>
      <c r="E1" s="43"/>
      <c r="I1" s="1"/>
    </row>
    <row r="2" spans="1:9" x14ac:dyDescent="0.25">
      <c r="A2" s="44" t="s">
        <v>1</v>
      </c>
      <c r="B2" s="46" t="s">
        <v>2</v>
      </c>
      <c r="C2" s="2" t="s">
        <v>3</v>
      </c>
      <c r="D2" s="2" t="s">
        <v>4</v>
      </c>
      <c r="E2" s="48" t="s">
        <v>5</v>
      </c>
      <c r="F2" s="3"/>
      <c r="G2" s="3"/>
      <c r="H2" s="3"/>
    </row>
    <row r="3" spans="1:9" x14ac:dyDescent="0.25">
      <c r="A3" s="45"/>
      <c r="B3" s="47"/>
      <c r="C3" s="2" t="s">
        <v>6</v>
      </c>
      <c r="D3" s="2" t="s">
        <v>6</v>
      </c>
      <c r="E3" s="49"/>
      <c r="F3" s="3"/>
      <c r="G3" s="3"/>
      <c r="H3" s="3"/>
    </row>
    <row r="4" spans="1:9" ht="14.45" customHeight="1" x14ac:dyDescent="0.25">
      <c r="A4" s="4" t="s">
        <v>7</v>
      </c>
      <c r="B4" s="5">
        <v>22723800</v>
      </c>
      <c r="C4" s="5"/>
      <c r="D4" s="6"/>
      <c r="E4" s="7"/>
      <c r="F4" s="8"/>
      <c r="G4" s="8"/>
      <c r="H4" s="8"/>
    </row>
    <row r="5" spans="1:9" ht="13.9" customHeight="1" x14ac:dyDescent="0.25">
      <c r="A5" s="4" t="s">
        <v>8</v>
      </c>
      <c r="B5" s="5">
        <v>21130400</v>
      </c>
      <c r="C5" s="9">
        <v>-1593400</v>
      </c>
      <c r="D5" s="10">
        <v>-7.0099999999999996E-2</v>
      </c>
      <c r="E5" s="7"/>
      <c r="F5" s="8"/>
      <c r="G5" s="8"/>
      <c r="H5" s="8"/>
    </row>
    <row r="6" spans="1:9" ht="14.45" customHeight="1" x14ac:dyDescent="0.25">
      <c r="A6" s="4" t="s">
        <v>9</v>
      </c>
      <c r="B6" s="5">
        <v>20039200</v>
      </c>
      <c r="C6" s="9">
        <v>-2684600</v>
      </c>
      <c r="D6" s="10">
        <v>-0.1181</v>
      </c>
      <c r="E6" s="7"/>
      <c r="F6" s="8"/>
      <c r="G6" s="8"/>
      <c r="H6" s="8"/>
    </row>
    <row r="7" spans="1:9" ht="15" customHeight="1" x14ac:dyDescent="0.25">
      <c r="A7" s="11" t="s">
        <v>10</v>
      </c>
      <c r="B7" s="5">
        <v>19338400</v>
      </c>
      <c r="C7" s="9">
        <v>-3385400</v>
      </c>
      <c r="D7" s="10">
        <v>-0.14899999999999999</v>
      </c>
      <c r="E7" s="7"/>
      <c r="F7" s="8"/>
      <c r="G7" s="8"/>
      <c r="H7" s="8"/>
    </row>
    <row r="8" spans="1:9" ht="15" customHeight="1" x14ac:dyDescent="0.25">
      <c r="A8" s="12" t="s">
        <v>11</v>
      </c>
      <c r="B8" s="13">
        <v>19145016</v>
      </c>
      <c r="C8" s="14"/>
      <c r="D8" s="13"/>
      <c r="E8" s="15" t="s">
        <v>12</v>
      </c>
      <c r="F8" s="16"/>
      <c r="G8" s="16"/>
      <c r="H8" s="16"/>
    </row>
    <row r="9" spans="1:9" x14ac:dyDescent="0.25">
      <c r="A9" s="17"/>
      <c r="B9" s="18"/>
      <c r="C9" s="19"/>
      <c r="D9" s="18"/>
    </row>
    <row r="10" spans="1:9" ht="16.899999999999999" customHeight="1" x14ac:dyDescent="0.25">
      <c r="A10" s="40"/>
      <c r="B10" s="36" t="s">
        <v>13</v>
      </c>
      <c r="C10" s="36" t="s">
        <v>14</v>
      </c>
      <c r="D10" s="36" t="s">
        <v>15</v>
      </c>
      <c r="E10" s="36" t="s">
        <v>16</v>
      </c>
      <c r="F10" s="36" t="s">
        <v>17</v>
      </c>
      <c r="G10" s="38"/>
      <c r="H10" s="39"/>
      <c r="I10" s="33"/>
    </row>
    <row r="11" spans="1:9" x14ac:dyDescent="0.25">
      <c r="A11" s="41"/>
      <c r="B11" s="37"/>
      <c r="C11" s="37"/>
      <c r="D11" s="37"/>
      <c r="E11" s="37"/>
      <c r="F11" s="37"/>
      <c r="G11" s="38"/>
      <c r="H11" s="39"/>
      <c r="I11" s="33"/>
    </row>
    <row r="12" spans="1:9" x14ac:dyDescent="0.25">
      <c r="A12" s="20" t="s">
        <v>18</v>
      </c>
      <c r="B12" s="21">
        <v>6010141</v>
      </c>
      <c r="C12" s="21">
        <v>6018472</v>
      </c>
      <c r="D12" s="21">
        <v>5936468</v>
      </c>
      <c r="E12" s="21">
        <v>5768385</v>
      </c>
      <c r="F12" s="21">
        <v>6025920</v>
      </c>
      <c r="G12" s="22"/>
      <c r="H12" s="23"/>
      <c r="I12" s="24"/>
    </row>
    <row r="13" spans="1:9" x14ac:dyDescent="0.25">
      <c r="A13" s="20" t="s">
        <v>19</v>
      </c>
      <c r="B13" s="21">
        <v>2858677</v>
      </c>
      <c r="C13" s="21">
        <v>2737535</v>
      </c>
      <c r="D13" s="21">
        <v>2655024</v>
      </c>
      <c r="E13" s="21">
        <v>2361102</v>
      </c>
      <c r="F13" s="21">
        <v>2412725</v>
      </c>
      <c r="G13" s="22"/>
      <c r="H13" s="23"/>
      <c r="I13" s="24"/>
    </row>
    <row r="14" spans="1:9" x14ac:dyDescent="0.25">
      <c r="A14" s="20" t="s">
        <v>20</v>
      </c>
      <c r="B14" s="21">
        <v>1231883</v>
      </c>
      <c r="C14" s="21">
        <v>1248507</v>
      </c>
      <c r="D14" s="21">
        <v>1257821</v>
      </c>
      <c r="E14" s="21">
        <v>1213799</v>
      </c>
      <c r="F14" s="21">
        <v>1181842</v>
      </c>
      <c r="G14" s="22"/>
      <c r="H14" s="23"/>
      <c r="I14" s="24"/>
    </row>
    <row r="15" spans="1:9" x14ac:dyDescent="0.25">
      <c r="A15" s="20" t="s">
        <v>21</v>
      </c>
      <c r="B15" s="21">
        <v>1590226</v>
      </c>
      <c r="C15" s="21">
        <v>1580309</v>
      </c>
      <c r="D15" s="21">
        <v>1566982</v>
      </c>
      <c r="E15" s="21">
        <v>1548629</v>
      </c>
      <c r="F15" s="21">
        <v>1410883</v>
      </c>
      <c r="G15" s="22"/>
      <c r="H15" s="23"/>
      <c r="I15" s="24"/>
    </row>
    <row r="16" spans="1:9" x14ac:dyDescent="0.25">
      <c r="A16" s="20" t="s">
        <v>22</v>
      </c>
      <c r="B16" s="21">
        <v>1818843</v>
      </c>
      <c r="C16" s="21">
        <v>1831339</v>
      </c>
      <c r="D16" s="21">
        <v>1596649</v>
      </c>
      <c r="E16" s="21">
        <v>1585842</v>
      </c>
      <c r="F16" s="21">
        <v>1386699</v>
      </c>
      <c r="G16" s="22"/>
      <c r="H16" s="23"/>
      <c r="I16" s="24"/>
    </row>
    <row r="17" spans="1:9" x14ac:dyDescent="0.25">
      <c r="A17" s="20" t="s">
        <v>23</v>
      </c>
      <c r="B17" s="21">
        <v>957823</v>
      </c>
      <c r="C17" s="21">
        <v>878562</v>
      </c>
      <c r="D17" s="21">
        <v>678867</v>
      </c>
      <c r="E17" s="21">
        <v>650123</v>
      </c>
      <c r="F17" s="21">
        <v>738401</v>
      </c>
      <c r="G17" s="22"/>
      <c r="H17" s="23"/>
      <c r="I17" s="24"/>
    </row>
    <row r="18" spans="1:9" x14ac:dyDescent="0.25">
      <c r="A18" s="20" t="s">
        <v>24</v>
      </c>
      <c r="B18" s="21">
        <v>230926</v>
      </c>
      <c r="C18" s="21">
        <v>252571</v>
      </c>
      <c r="D18" s="21">
        <v>245606</v>
      </c>
      <c r="E18" s="21">
        <v>212988</v>
      </c>
      <c r="F18" s="21">
        <v>198418</v>
      </c>
      <c r="G18" s="22"/>
      <c r="H18" s="23"/>
      <c r="I18" s="24"/>
    </row>
    <row r="19" spans="1:9" x14ac:dyDescent="0.25">
      <c r="A19" s="20" t="s">
        <v>25</v>
      </c>
      <c r="B19" s="21">
        <v>2607098</v>
      </c>
      <c r="C19" s="21">
        <v>2769059</v>
      </c>
      <c r="D19" s="21">
        <v>2703250</v>
      </c>
      <c r="E19" s="21">
        <v>2697923</v>
      </c>
      <c r="F19" s="21">
        <v>2432809</v>
      </c>
      <c r="G19" s="22"/>
      <c r="H19" s="23"/>
      <c r="I19" s="24"/>
    </row>
    <row r="20" spans="1:9" x14ac:dyDescent="0.25">
      <c r="A20" s="20" t="s">
        <v>26</v>
      </c>
      <c r="B20" s="21">
        <v>5589183</v>
      </c>
      <c r="C20" s="21">
        <v>5236446</v>
      </c>
      <c r="D20" s="21">
        <v>4489733</v>
      </c>
      <c r="E20" s="21">
        <v>4000409</v>
      </c>
      <c r="F20" s="21">
        <v>3550703</v>
      </c>
      <c r="G20" s="22"/>
      <c r="H20" s="23"/>
      <c r="I20" s="24"/>
    </row>
    <row r="21" spans="1:9" x14ac:dyDescent="0.25">
      <c r="A21" s="25" t="s">
        <v>27</v>
      </c>
      <c r="B21" s="26">
        <f>SUM(B12:B20)</f>
        <v>22894800</v>
      </c>
      <c r="C21" s="26">
        <f>SUM(C12:C20)</f>
        <v>22552800</v>
      </c>
      <c r="D21" s="26">
        <f>SUM(D12:D20)</f>
        <v>21130400</v>
      </c>
      <c r="E21" s="26">
        <f>SUM(E12:E20)</f>
        <v>20039200</v>
      </c>
      <c r="F21" s="26">
        <f>SUM(F12:F20)</f>
        <v>19338400</v>
      </c>
      <c r="G21" s="22"/>
      <c r="H21" s="23"/>
      <c r="I21" s="24"/>
    </row>
    <row r="22" spans="1:9" ht="21" x14ac:dyDescent="0.3">
      <c r="A22" s="34" t="s">
        <v>28</v>
      </c>
      <c r="B22" s="34"/>
      <c r="C22" s="34"/>
      <c r="D22" s="34"/>
      <c r="E22" s="34"/>
      <c r="F22" s="34"/>
      <c r="G22" s="34"/>
      <c r="H22" s="34"/>
      <c r="I22" s="35"/>
    </row>
    <row r="23" spans="1:9" ht="32.450000000000003" customHeight="1" x14ac:dyDescent="0.25">
      <c r="A23" s="27"/>
      <c r="B23" s="28" t="s">
        <v>29</v>
      </c>
      <c r="C23" s="28" t="s">
        <v>30</v>
      </c>
      <c r="D23" s="28" t="s">
        <v>31</v>
      </c>
      <c r="E23" s="28" t="s">
        <v>32</v>
      </c>
      <c r="F23" s="28" t="s">
        <v>33</v>
      </c>
      <c r="G23" s="28" t="s">
        <v>34</v>
      </c>
      <c r="H23" s="28" t="s">
        <v>35</v>
      </c>
      <c r="I23" s="29" t="s">
        <v>36</v>
      </c>
    </row>
    <row r="24" spans="1:9" x14ac:dyDescent="0.25">
      <c r="A24" s="20" t="s">
        <v>18</v>
      </c>
      <c r="B24" s="30">
        <f>B12/B21</f>
        <v>0.26251118157834968</v>
      </c>
      <c r="C24" s="30">
        <f>C12/C21</f>
        <v>0.26686140966975275</v>
      </c>
      <c r="D24" s="30">
        <f>D12/D21</f>
        <v>0.28094442130768937</v>
      </c>
      <c r="E24" s="30">
        <f>E12/E21</f>
        <v>0.28785505409397583</v>
      </c>
      <c r="F24" s="30">
        <f>F12/F21</f>
        <v>0.31160385554130643</v>
      </c>
      <c r="G24" s="30">
        <f t="shared" ref="G24:G33" si="0">(B24+C24+D24+E24+F24)/5</f>
        <v>0.28195518443821477</v>
      </c>
      <c r="H24" s="31">
        <v>19145016</v>
      </c>
      <c r="I24" s="32">
        <f>H24*G24</f>
        <v>5398036.5173525726</v>
      </c>
    </row>
    <row r="25" spans="1:9" x14ac:dyDescent="0.25">
      <c r="A25" s="20" t="s">
        <v>19</v>
      </c>
      <c r="B25" s="30">
        <f>B13/B21</f>
        <v>0.12486140957772071</v>
      </c>
      <c r="C25" s="30">
        <f>C13/C21</f>
        <v>0.12138337590010996</v>
      </c>
      <c r="D25" s="30">
        <f>D13/D21</f>
        <v>0.12564949078105478</v>
      </c>
      <c r="E25" s="30">
        <f>E13/E21</f>
        <v>0.11782416463731087</v>
      </c>
      <c r="F25" s="30">
        <f>F13/F21</f>
        <v>0.12476342406817524</v>
      </c>
      <c r="G25" s="30">
        <f t="shared" si="0"/>
        <v>0.12289637299287433</v>
      </c>
      <c r="H25" s="31">
        <v>19145016</v>
      </c>
      <c r="I25" s="32">
        <f t="shared" ref="I25:I32" si="1">H25*G25</f>
        <v>2352853.0272905468</v>
      </c>
    </row>
    <row r="26" spans="1:9" x14ac:dyDescent="0.25">
      <c r="A26" s="20" t="s">
        <v>20</v>
      </c>
      <c r="B26" s="30">
        <f>B14/B21</f>
        <v>5.3806235477051559E-2</v>
      </c>
      <c r="C26" s="30">
        <f>C14/C21</f>
        <v>5.5359290198999683E-2</v>
      </c>
      <c r="D26" s="30">
        <f>D14/D21</f>
        <v>5.9526606216635747E-2</v>
      </c>
      <c r="E26" s="30">
        <f>E14/E21</f>
        <v>6.057123038843866E-2</v>
      </c>
      <c r="F26" s="30">
        <f>F14/F21</f>
        <v>6.1113742605386177E-2</v>
      </c>
      <c r="G26" s="30">
        <f t="shared" si="0"/>
        <v>5.807542097730236E-2</v>
      </c>
      <c r="H26" s="31">
        <v>19145016</v>
      </c>
      <c r="I26" s="32">
        <f t="shared" si="1"/>
        <v>1111854.8638171894</v>
      </c>
    </row>
    <row r="27" spans="1:9" x14ac:dyDescent="0.25">
      <c r="A27" s="20" t="s">
        <v>21</v>
      </c>
      <c r="B27" s="30">
        <f>B15/B21</f>
        <v>6.9457955518283626E-2</v>
      </c>
      <c r="C27" s="30">
        <f>C15/C21</f>
        <v>7.0071521052818275E-2</v>
      </c>
      <c r="D27" s="30">
        <f>D15/D21</f>
        <v>7.4157706432438575E-2</v>
      </c>
      <c r="E27" s="30">
        <f>E15/E21</f>
        <v>7.7279981236775916E-2</v>
      </c>
      <c r="F27" s="30">
        <f>F15/F21</f>
        <v>7.2957586977205974E-2</v>
      </c>
      <c r="G27" s="30">
        <f t="shared" si="0"/>
        <v>7.2784950243504468E-2</v>
      </c>
      <c r="H27" s="31">
        <v>19145016</v>
      </c>
      <c r="I27" s="32">
        <f t="shared" si="1"/>
        <v>1393469.0369710969</v>
      </c>
    </row>
    <row r="28" spans="1:9" x14ac:dyDescent="0.25">
      <c r="A28" s="20" t="s">
        <v>22</v>
      </c>
      <c r="B28" s="30">
        <f>B16/B21</f>
        <v>7.9443498086901834E-2</v>
      </c>
      <c r="C28" s="30">
        <f>C16/C21</f>
        <v>8.1202289737859604E-2</v>
      </c>
      <c r="D28" s="30">
        <f>D16/D21</f>
        <v>7.5561702570703826E-2</v>
      </c>
      <c r="E28" s="30">
        <f>E16/E21</f>
        <v>7.9136991496666531E-2</v>
      </c>
      <c r="F28" s="30">
        <f>F16/F21</f>
        <v>7.1707018160757877E-2</v>
      </c>
      <c r="G28" s="30">
        <f t="shared" si="0"/>
        <v>7.7410300010577943E-2</v>
      </c>
      <c r="H28" s="31">
        <v>19145016</v>
      </c>
      <c r="I28" s="32">
        <f t="shared" si="1"/>
        <v>1482021.432267315</v>
      </c>
    </row>
    <row r="29" spans="1:9" x14ac:dyDescent="0.25">
      <c r="A29" s="20" t="s">
        <v>23</v>
      </c>
      <c r="B29" s="30">
        <f>B17/B21</f>
        <v>4.1835831717245836E-2</v>
      </c>
      <c r="C29" s="30">
        <f>C17/C21</f>
        <v>3.8955783760774715E-2</v>
      </c>
      <c r="D29" s="30">
        <f>D17/D21</f>
        <v>3.2127503502063379E-2</v>
      </c>
      <c r="E29" s="30">
        <f>E17/E21</f>
        <v>3.2442562577348399E-2</v>
      </c>
      <c r="F29" s="30">
        <f>F17/F21</f>
        <v>3.8183148554172007E-2</v>
      </c>
      <c r="G29" s="30">
        <f t="shared" si="0"/>
        <v>3.670896602232087E-2</v>
      </c>
      <c r="H29" s="31">
        <v>19145016</v>
      </c>
      <c r="I29" s="32">
        <f t="shared" si="1"/>
        <v>702793.74184078944</v>
      </c>
    </row>
    <row r="30" spans="1:9" x14ac:dyDescent="0.25">
      <c r="A30" s="20" t="s">
        <v>24</v>
      </c>
      <c r="B30" s="30">
        <f>B18/B21</f>
        <v>1.0086395163967364E-2</v>
      </c>
      <c r="C30" s="30">
        <f>C18/C21</f>
        <v>1.1199097229612287E-2</v>
      </c>
      <c r="D30" s="30">
        <f>D18/D21</f>
        <v>1.1623348351190702E-2</v>
      </c>
      <c r="E30" s="30">
        <f>E18/E21</f>
        <v>1.0628568006706855E-2</v>
      </c>
      <c r="F30" s="30">
        <f>F18/F21</f>
        <v>1.0260311090886527E-2</v>
      </c>
      <c r="G30" s="30">
        <f t="shared" si="0"/>
        <v>1.0759543968472746E-2</v>
      </c>
      <c r="H30" s="31">
        <v>19145016</v>
      </c>
      <c r="I30" s="32">
        <f t="shared" si="1"/>
        <v>205991.64142911421</v>
      </c>
    </row>
    <row r="31" spans="1:9" x14ac:dyDescent="0.25">
      <c r="A31" s="20" t="s">
        <v>25</v>
      </c>
      <c r="B31" s="30">
        <f>B19/B21</f>
        <v>0.11387293184478571</v>
      </c>
      <c r="C31" s="30">
        <f>C19/C21</f>
        <v>0.12278116242772516</v>
      </c>
      <c r="D31" s="30">
        <f>D19/D21</f>
        <v>0.1279317949494567</v>
      </c>
      <c r="E31" s="30">
        <f>E19/E21</f>
        <v>0.13463227074933132</v>
      </c>
      <c r="F31" s="30">
        <f>F19/F21</f>
        <v>0.12580197948123939</v>
      </c>
      <c r="G31" s="30">
        <f t="shared" si="0"/>
        <v>0.12500402789050766</v>
      </c>
      <c r="H31" s="31">
        <v>19145016</v>
      </c>
      <c r="I31" s="32">
        <f t="shared" si="1"/>
        <v>2393204.1140282154</v>
      </c>
    </row>
    <row r="32" spans="1:9" x14ac:dyDescent="0.25">
      <c r="A32" s="20" t="s">
        <v>26</v>
      </c>
      <c r="B32" s="30">
        <f>B20/B21</f>
        <v>0.24412456103569369</v>
      </c>
      <c r="C32" s="30">
        <f>C20/C21</f>
        <v>0.23218607002234756</v>
      </c>
      <c r="D32" s="30">
        <f>D20/D21</f>
        <v>0.21247742588876689</v>
      </c>
      <c r="E32" s="30">
        <f>E20/E21</f>
        <v>0.19962917681344564</v>
      </c>
      <c r="F32" s="30">
        <f>F20/F21</f>
        <v>0.1836089335208704</v>
      </c>
      <c r="G32" s="30">
        <f t="shared" si="0"/>
        <v>0.21440523345622484</v>
      </c>
      <c r="H32" s="31">
        <v>19145016</v>
      </c>
      <c r="I32" s="32">
        <f t="shared" si="1"/>
        <v>4104791.62500316</v>
      </c>
    </row>
    <row r="33" spans="1:9" x14ac:dyDescent="0.25">
      <c r="A33" s="25" t="s">
        <v>27</v>
      </c>
      <c r="B33" s="30">
        <f>SUM(B24:B32)</f>
        <v>1</v>
      </c>
      <c r="C33" s="30">
        <f>SUM(C24:C32)</f>
        <v>1</v>
      </c>
      <c r="D33" s="30">
        <f>SUM(D24:D32)</f>
        <v>1</v>
      </c>
      <c r="E33" s="30">
        <f>SUM(E24:E32)</f>
        <v>0.99999999999999989</v>
      </c>
      <c r="F33" s="30">
        <f>SUM(F24:F32)</f>
        <v>1</v>
      </c>
      <c r="G33" s="30">
        <f t="shared" si="0"/>
        <v>1</v>
      </c>
      <c r="H33" s="31">
        <v>19145016</v>
      </c>
      <c r="I33" s="32">
        <f>H33*G33</f>
        <v>19145016</v>
      </c>
    </row>
  </sheetData>
  <mergeCells count="14">
    <mergeCell ref="A1:E1"/>
    <mergeCell ref="A2:A3"/>
    <mergeCell ref="B2:B3"/>
    <mergeCell ref="E2:E3"/>
    <mergeCell ref="I10:I11"/>
    <mergeCell ref="A22:I22"/>
    <mergeCell ref="E10:E11"/>
    <mergeCell ref="F10:F11"/>
    <mergeCell ref="G10:G11"/>
    <mergeCell ref="H10:H11"/>
    <mergeCell ref="A10:A11"/>
    <mergeCell ref="B10:B11"/>
    <mergeCell ref="C10:C11"/>
    <mergeCell ref="D10:D11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Administrator</cp:lastModifiedBy>
  <dcterms:created xsi:type="dcterms:W3CDTF">2014-02-06T02:57:29Z</dcterms:created>
  <dcterms:modified xsi:type="dcterms:W3CDTF">2022-08-09T01:44:03Z</dcterms:modified>
</cp:coreProperties>
</file>